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-2018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7" i="1"/>
  <c r="K16" i="1"/>
  <c r="K15" i="1"/>
  <c r="K14" i="1"/>
  <c r="K13" i="1"/>
  <c r="K12" i="1"/>
  <c r="K11" i="1"/>
  <c r="J10" i="1" l="1"/>
  <c r="J11" i="1"/>
  <c r="J12" i="1"/>
  <c r="J17" i="1" l="1"/>
  <c r="J16" i="1"/>
  <c r="J15" i="1"/>
  <c r="J14" i="1"/>
  <c r="J13" i="1"/>
  <c r="J27" i="1" l="1"/>
  <c r="I27" i="1"/>
  <c r="H27" i="1"/>
</calcChain>
</file>

<file path=xl/sharedStrings.xml><?xml version="1.0" encoding="utf-8"?>
<sst xmlns="http://schemas.openxmlformats.org/spreadsheetml/2006/main" count="158" uniqueCount="84">
  <si>
    <t>Cognome</t>
  </si>
  <si>
    <t>Nome</t>
  </si>
  <si>
    <t>Sesso</t>
  </si>
  <si>
    <t>Prov</t>
  </si>
  <si>
    <t>Num esami</t>
  </si>
  <si>
    <t>Voto medio</t>
  </si>
  <si>
    <t>FAVELLA</t>
  </si>
  <si>
    <t>FERRERO</t>
  </si>
  <si>
    <t>GHILOTTI</t>
  </si>
  <si>
    <t>GIANOLA</t>
  </si>
  <si>
    <t>GIANOLIO</t>
  </si>
  <si>
    <t>GILLIO</t>
  </si>
  <si>
    <t>GOFFI</t>
  </si>
  <si>
    <t>GOSTO</t>
  </si>
  <si>
    <t>GRI</t>
  </si>
  <si>
    <t>GRILLO</t>
  </si>
  <si>
    <t>ISABELLA</t>
  </si>
  <si>
    <t>LAURENTI</t>
  </si>
  <si>
    <t>LUPARIA</t>
  </si>
  <si>
    <t>MARCHISIO</t>
  </si>
  <si>
    <t>MARCOLIN</t>
  </si>
  <si>
    <t>MARIN</t>
  </si>
  <si>
    <t>MAROCCO</t>
  </si>
  <si>
    <t>MAROVINO</t>
  </si>
  <si>
    <t>MAZZA</t>
  </si>
  <si>
    <t>MELINI</t>
  </si>
  <si>
    <t>MERELLA</t>
  </si>
  <si>
    <t>MUCUCCI</t>
  </si>
  <si>
    <t>MONTALDO</t>
  </si>
  <si>
    <t>MONTANARI</t>
  </si>
  <si>
    <t>MOURGAGLIA LESLEY</t>
  </si>
  <si>
    <t>NEBIOLO</t>
  </si>
  <si>
    <t>NOVELLO</t>
  </si>
  <si>
    <t>ORLANDI</t>
  </si>
  <si>
    <t>PARRA SAIANI</t>
  </si>
  <si>
    <t>PATRIA</t>
  </si>
  <si>
    <t>PERNETTA</t>
  </si>
  <si>
    <t>POZZI</t>
  </si>
  <si>
    <t>FELICE</t>
  </si>
  <si>
    <t>ANDREA</t>
  </si>
  <si>
    <t>DANIELA</t>
  </si>
  <si>
    <t>LUIGI</t>
  </si>
  <si>
    <t>FABRIZIO</t>
  </si>
  <si>
    <t>CIPRIANO</t>
  </si>
  <si>
    <t>FLORIANA</t>
  </si>
  <si>
    <t>ANTONIO</t>
  </si>
  <si>
    <t>FILIPPO</t>
  </si>
  <si>
    <t>ALBERTO</t>
  </si>
  <si>
    <t>ROBERTA</t>
  </si>
  <si>
    <t>ALESSANDRO</t>
  </si>
  <si>
    <t>GIANCARLO</t>
  </si>
  <si>
    <t>GUALTERIO</t>
  </si>
  <si>
    <t>MARIA ANTONELLA</t>
  </si>
  <si>
    <t>BARBARA</t>
  </si>
  <si>
    <t>STEFANO</t>
  </si>
  <si>
    <t>ELENA</t>
  </si>
  <si>
    <t>ELISABETTA</t>
  </si>
  <si>
    <t>ENRICO</t>
  </si>
  <si>
    <t>CLAUDIO</t>
  </si>
  <si>
    <t>MANUELA MARINA</t>
  </si>
  <si>
    <t>MASSIMO</t>
  </si>
  <si>
    <t>DIEGO</t>
  </si>
  <si>
    <t>GIACOMO</t>
  </si>
  <si>
    <t>ROBERTO</t>
  </si>
  <si>
    <t>LOREDANA</t>
  </si>
  <si>
    <t>ALBERTO LUCA NICOLA</t>
  </si>
  <si>
    <t>PAOLA</t>
  </si>
  <si>
    <t>ALEXANDRE</t>
  </si>
  <si>
    <t>DANIELE</t>
  </si>
  <si>
    <t>M</t>
  </si>
  <si>
    <t>F</t>
  </si>
  <si>
    <t>TO</t>
  </si>
  <si>
    <t>NO</t>
  </si>
  <si>
    <t>AO</t>
  </si>
  <si>
    <t>VC</t>
  </si>
  <si>
    <t>AT</t>
  </si>
  <si>
    <t>CN</t>
  </si>
  <si>
    <t>Studenti</t>
  </si>
  <si>
    <t>Numero Esami</t>
  </si>
  <si>
    <t>AL</t>
  </si>
  <si>
    <t>PV</t>
  </si>
  <si>
    <t>MAX</t>
  </si>
  <si>
    <t>MIN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</si>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</sst>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1</xdr:row>
      <xdr:rowOff>0</xdr:rowOff>
    </xdr:from>
    <xdr:to>
      <xdr:col>10</xdr:col>
      <xdr:colOff>161925</xdr:colOff>
      <xdr:row>5</xdr:row>
      <xdr:rowOff>133350</xdr:rowOff>
    </xdr:to>
    <xdr:sp macro="" textlink="">
      <xdr:nvSpPr>
        <xdr:cNvPr id="3" name="Fumetto 3 2"/>
        <xdr:cNvSpPr/>
      </xdr:nvSpPr>
      <xdr:spPr>
        <a:xfrm>
          <a:off x="5381625" y="190500"/>
          <a:ext cx="2705100" cy="895350"/>
        </a:xfrm>
        <a:prstGeom prst="wedgeEllipseCallout">
          <a:avLst>
            <a:gd name="adj1" fmla="val 31057"/>
            <a:gd name="adj2" fmla="val 9852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it-IT" sz="1100"/>
            <a:t>Contare</a:t>
          </a:r>
          <a:r>
            <a:rPr lang="it-IT" sz="1100" baseline="0"/>
            <a:t> il numero di studenti per provincia</a:t>
          </a:r>
        </a:p>
        <a:p>
          <a:pPr algn="ctr"/>
          <a:r>
            <a:rPr lang="it-IT" sz="1100" baseline="0"/>
            <a:t>(funz. CONTA.SE)</a:t>
          </a:r>
          <a:endParaRPr lang="it-IT" sz="1100"/>
        </a:p>
      </xdr:txBody>
    </xdr:sp>
    <xdr:clientData/>
  </xdr:twoCellAnchor>
  <xdr:twoCellAnchor>
    <xdr:from>
      <xdr:col>10</xdr:col>
      <xdr:colOff>342900</xdr:colOff>
      <xdr:row>18</xdr:row>
      <xdr:rowOff>142875</xdr:rowOff>
    </xdr:from>
    <xdr:to>
      <xdr:col>13</xdr:col>
      <xdr:colOff>285750</xdr:colOff>
      <xdr:row>26</xdr:row>
      <xdr:rowOff>0</xdr:rowOff>
    </xdr:to>
    <xdr:sp macro="" textlink="">
      <xdr:nvSpPr>
        <xdr:cNvPr id="4" name="Fumetto 3 3"/>
        <xdr:cNvSpPr/>
      </xdr:nvSpPr>
      <xdr:spPr>
        <a:xfrm>
          <a:off x="8267700" y="3571875"/>
          <a:ext cx="2095500" cy="1381125"/>
        </a:xfrm>
        <a:prstGeom prst="wedgeEllipseCallout">
          <a:avLst>
            <a:gd name="adj1" fmla="val -40348"/>
            <a:gd name="adj2" fmla="val -7357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it-IT" sz="1100"/>
            <a:t>Utilizzando</a:t>
          </a:r>
        </a:p>
        <a:p>
          <a:pPr algn="ctr"/>
          <a:r>
            <a:rPr lang="it-IT" sz="1100"/>
            <a:t>SOMMA.SE</a:t>
          </a:r>
        </a:p>
        <a:p>
          <a:pPr algn="ctr"/>
          <a:r>
            <a:rPr lang="it-IT" sz="1100"/>
            <a:t>sommare</a:t>
          </a:r>
          <a:r>
            <a:rPr lang="it-IT" sz="1100" baseline="0"/>
            <a:t> il numero di</a:t>
          </a:r>
        </a:p>
        <a:p>
          <a:pPr algn="ctr"/>
          <a:r>
            <a:rPr lang="it-IT" sz="1100" baseline="0"/>
            <a:t>esami ottenuti dagli</a:t>
          </a:r>
        </a:p>
        <a:p>
          <a:pPr algn="ctr"/>
          <a:r>
            <a:rPr lang="it-IT" sz="1100" baseline="0"/>
            <a:t>studenti per provincia</a:t>
          </a:r>
          <a:endParaRPr lang="it-IT" sz="1100"/>
        </a:p>
      </xdr:txBody>
    </xdr:sp>
    <xdr:clientData/>
  </xdr:twoCellAnchor>
  <xdr:twoCellAnchor>
    <xdr:from>
      <xdr:col>6</xdr:col>
      <xdr:colOff>38100</xdr:colOff>
      <xdr:row>18</xdr:row>
      <xdr:rowOff>76199</xdr:rowOff>
    </xdr:from>
    <xdr:to>
      <xdr:col>10</xdr:col>
      <xdr:colOff>85725</xdr:colOff>
      <xdr:row>23</xdr:row>
      <xdr:rowOff>104774</xdr:rowOff>
    </xdr:to>
    <xdr:sp macro="" textlink="">
      <xdr:nvSpPr>
        <xdr:cNvPr id="5" name="Fumetto 3 4"/>
        <xdr:cNvSpPr/>
      </xdr:nvSpPr>
      <xdr:spPr>
        <a:xfrm>
          <a:off x="5486400" y="3505199"/>
          <a:ext cx="2524125" cy="981075"/>
        </a:xfrm>
        <a:prstGeom prst="wedgeEllipseCallout">
          <a:avLst>
            <a:gd name="adj1" fmla="val 13105"/>
            <a:gd name="adj2" fmla="val 7617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Calcolare il massimo,</a:t>
          </a:r>
          <a:r>
            <a:rPr lang="it-IT" sz="1100" baseline="0"/>
            <a:t> il</a:t>
          </a:r>
        </a:p>
        <a:p>
          <a:pPr algn="l"/>
          <a:r>
            <a:rPr lang="it-IT" sz="1100" baseline="0"/>
            <a:t>minimo e la media dei voti</a:t>
          </a:r>
        </a:p>
        <a:p>
          <a:pPr algn="l"/>
          <a:r>
            <a:rPr lang="it-IT" sz="1100" baseline="0"/>
            <a:t>di tutti gli studenti</a:t>
          </a:r>
          <a:endParaRPr lang="it-IT" sz="1100"/>
        </a:p>
      </xdr:txBody>
    </xdr:sp>
    <xdr:clientData/>
  </xdr:twoCellAnchor>
  <xdr:twoCellAnchor>
    <xdr:from>
      <xdr:col>6</xdr:col>
      <xdr:colOff>542924</xdr:colOff>
      <xdr:row>33</xdr:row>
      <xdr:rowOff>123826</xdr:rowOff>
    </xdr:from>
    <xdr:to>
      <xdr:col>11</xdr:col>
      <xdr:colOff>57149</xdr:colOff>
      <xdr:row>38</xdr:row>
      <xdr:rowOff>171450</xdr:rowOff>
    </xdr:to>
    <xdr:sp macro="" textlink="">
      <xdr:nvSpPr>
        <xdr:cNvPr id="6" name="Fumetto 3 5"/>
        <xdr:cNvSpPr/>
      </xdr:nvSpPr>
      <xdr:spPr>
        <a:xfrm>
          <a:off x="5505449" y="6410326"/>
          <a:ext cx="2924175" cy="1000124"/>
        </a:xfrm>
        <a:prstGeom prst="wedgeEllipseCallout">
          <a:avLst>
            <a:gd name="adj1" fmla="val -37120"/>
            <a:gd name="adj2" fmla="val -97919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Contare</a:t>
          </a:r>
          <a:r>
            <a:rPr lang="it-IT" sz="1100" baseline="0"/>
            <a:t> quanti maschi e quante</a:t>
          </a:r>
        </a:p>
        <a:p>
          <a:pPr algn="l"/>
          <a:r>
            <a:rPr lang="it-IT" sz="1100" baseline="0"/>
            <a:t>femmine ci sono, riportare il</a:t>
          </a:r>
        </a:p>
        <a:p>
          <a:pPr algn="l"/>
          <a:r>
            <a:rPr lang="it-IT" sz="1100" baseline="0"/>
            <a:t>risultato in un grafico a torta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43"/>
  <sheetViews>
    <sheetView tabSelected="1" workbookViewId="0">
      <selection activeCell="K10" sqref="K10"/>
    </sheetView>
  </sheetViews>
  <sheetFormatPr defaultRowHeight="15" x14ac:dyDescent="0.25"/>
  <cols>
    <col min="1" max="1" width="19.5703125" bestFit="1" customWidth="1"/>
    <col min="2" max="2" width="21.42578125" bestFit="1" customWidth="1"/>
    <col min="3" max="3" width="6" bestFit="1" customWidth="1"/>
    <col min="4" max="4" width="5" bestFit="1" customWidth="1"/>
    <col min="5" max="5" width="11" bestFit="1" customWidth="1"/>
    <col min="6" max="6" width="11.42578125" bestFit="1" customWidth="1"/>
    <col min="8" max="8" width="9.7109375" bestFit="1" customWidth="1"/>
    <col min="11" max="11" width="14" bestFit="1" customWidth="1"/>
  </cols>
  <sheetData>
    <row r="9" spans="1:1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I9" s="4" t="s">
        <v>3</v>
      </c>
      <c r="J9" s="4" t="s">
        <v>77</v>
      </c>
      <c r="K9" s="4" t="s">
        <v>78</v>
      </c>
    </row>
    <row r="10" spans="1:11" x14ac:dyDescent="0.25">
      <c r="A10" s="1" t="s">
        <v>6</v>
      </c>
      <c r="B10" s="1" t="s">
        <v>38</v>
      </c>
      <c r="C10" s="1" t="s">
        <v>69</v>
      </c>
      <c r="D10" s="1" t="s">
        <v>71</v>
      </c>
      <c r="E10" s="2">
        <v>5</v>
      </c>
      <c r="F10" s="2">
        <v>23</v>
      </c>
      <c r="I10" s="5" t="s">
        <v>79</v>
      </c>
      <c r="J10" s="1">
        <f>COUNTIF(D10:D43,"AL")</f>
        <v>0</v>
      </c>
      <c r="K10" s="1">
        <f>SUMIF(D10:D43,"AL",E10:E43)</f>
        <v>0</v>
      </c>
    </row>
    <row r="11" spans="1:11" x14ac:dyDescent="0.25">
      <c r="A11" s="1" t="s">
        <v>7</v>
      </c>
      <c r="B11" s="1" t="s">
        <v>39</v>
      </c>
      <c r="C11" s="1" t="s">
        <v>69</v>
      </c>
      <c r="D11" s="1" t="s">
        <v>72</v>
      </c>
      <c r="E11" s="2">
        <v>6</v>
      </c>
      <c r="F11" s="2">
        <v>29</v>
      </c>
      <c r="I11" s="5" t="s">
        <v>73</v>
      </c>
      <c r="J11" s="1">
        <f>COUNTIF(D10:D43,"AO")</f>
        <v>4</v>
      </c>
      <c r="K11" s="1">
        <f>SUMIF(D10:D43,"AO",E10:E43)</f>
        <v>34</v>
      </c>
    </row>
    <row r="12" spans="1:11" x14ac:dyDescent="0.25">
      <c r="A12" s="1" t="s">
        <v>7</v>
      </c>
      <c r="B12" s="1" t="s">
        <v>40</v>
      </c>
      <c r="C12" s="1" t="s">
        <v>70</v>
      </c>
      <c r="D12" s="1" t="s">
        <v>71</v>
      </c>
      <c r="E12" s="2">
        <v>5</v>
      </c>
      <c r="F12" s="2">
        <v>25</v>
      </c>
      <c r="I12" s="5" t="s">
        <v>75</v>
      </c>
      <c r="J12" s="1">
        <f>COUNTIF(D10:D43,"AT")</f>
        <v>5</v>
      </c>
      <c r="K12" s="1">
        <f>SUMIF(D10:D43,"AT",E10:E43)</f>
        <v>29</v>
      </c>
    </row>
    <row r="13" spans="1:11" x14ac:dyDescent="0.25">
      <c r="A13" s="1" t="s">
        <v>8</v>
      </c>
      <c r="B13" s="1" t="s">
        <v>41</v>
      </c>
      <c r="C13" s="1" t="s">
        <v>69</v>
      </c>
      <c r="D13" s="1" t="s">
        <v>73</v>
      </c>
      <c r="E13" s="2">
        <v>13</v>
      </c>
      <c r="F13" s="2">
        <v>19</v>
      </c>
      <c r="I13" s="5" t="s">
        <v>76</v>
      </c>
      <c r="J13" s="1">
        <f>COUNTIF(D10:D43,"CN")</f>
        <v>4</v>
      </c>
      <c r="K13" s="1">
        <f>SUMIF(D10:D43,"CN",E10:E43)</f>
        <v>28</v>
      </c>
    </row>
    <row r="14" spans="1:11" x14ac:dyDescent="0.25">
      <c r="A14" s="1" t="s">
        <v>9</v>
      </c>
      <c r="B14" s="1" t="s">
        <v>42</v>
      </c>
      <c r="C14" s="1" t="s">
        <v>69</v>
      </c>
      <c r="D14" s="1" t="s">
        <v>74</v>
      </c>
      <c r="E14" s="2">
        <v>5</v>
      </c>
      <c r="F14" s="2">
        <v>21</v>
      </c>
      <c r="I14" s="5" t="s">
        <v>72</v>
      </c>
      <c r="J14" s="1">
        <f>COUNTIF(D10:D43,"NO")</f>
        <v>3</v>
      </c>
      <c r="K14" s="1">
        <f>SUMIF(D10:D43,"NO",E10:E43)</f>
        <v>16</v>
      </c>
    </row>
    <row r="15" spans="1:11" x14ac:dyDescent="0.25">
      <c r="A15" s="1" t="s">
        <v>10</v>
      </c>
      <c r="B15" s="1" t="s">
        <v>43</v>
      </c>
      <c r="C15" s="1" t="s">
        <v>69</v>
      </c>
      <c r="D15" s="1" t="s">
        <v>75</v>
      </c>
      <c r="E15" s="2">
        <v>11</v>
      </c>
      <c r="F15" s="2">
        <v>21</v>
      </c>
      <c r="I15" s="5" t="s">
        <v>80</v>
      </c>
      <c r="J15" s="1">
        <f>COUNTIF(D10:D43,"PV")</f>
        <v>0</v>
      </c>
      <c r="K15" s="1">
        <f>SUMIF(D10:D43,"PV",E10:E43)</f>
        <v>0</v>
      </c>
    </row>
    <row r="16" spans="1:11" x14ac:dyDescent="0.25">
      <c r="A16" s="1" t="s">
        <v>11</v>
      </c>
      <c r="B16" s="1" t="s">
        <v>44</v>
      </c>
      <c r="C16" s="1" t="s">
        <v>70</v>
      </c>
      <c r="D16" s="1" t="s">
        <v>75</v>
      </c>
      <c r="E16" s="2">
        <v>2</v>
      </c>
      <c r="F16" s="2">
        <v>18</v>
      </c>
      <c r="I16" s="5" t="s">
        <v>71</v>
      </c>
      <c r="J16" s="1">
        <f>COUNTIF(D10:D43,"TO")</f>
        <v>16</v>
      </c>
      <c r="K16" s="1">
        <f>SUMIF(D10:D43,"TO",E10:E43)</f>
        <v>105</v>
      </c>
    </row>
    <row r="17" spans="1:11" x14ac:dyDescent="0.25">
      <c r="A17" s="1" t="s">
        <v>12</v>
      </c>
      <c r="B17" s="1" t="s">
        <v>45</v>
      </c>
      <c r="C17" s="1" t="s">
        <v>69</v>
      </c>
      <c r="D17" s="1" t="s">
        <v>71</v>
      </c>
      <c r="E17" s="2">
        <v>11</v>
      </c>
      <c r="F17" s="2">
        <v>19</v>
      </c>
      <c r="I17" s="5" t="s">
        <v>74</v>
      </c>
      <c r="J17" s="1">
        <f>COUNTIF(D10:D43,"VC")</f>
        <v>2</v>
      </c>
      <c r="K17" s="1">
        <f>SUMIF(D10:D43,"VC",E10:E43)</f>
        <v>16</v>
      </c>
    </row>
    <row r="18" spans="1:11" x14ac:dyDescent="0.25">
      <c r="A18" s="1" t="s">
        <v>13</v>
      </c>
      <c r="B18" s="1" t="s">
        <v>46</v>
      </c>
      <c r="C18" s="1" t="s">
        <v>69</v>
      </c>
      <c r="D18" s="1" t="s">
        <v>71</v>
      </c>
      <c r="E18" s="2">
        <v>3</v>
      </c>
      <c r="F18" s="2">
        <v>22</v>
      </c>
    </row>
    <row r="19" spans="1:11" x14ac:dyDescent="0.25">
      <c r="A19" s="1" t="s">
        <v>14</v>
      </c>
      <c r="B19" s="1" t="s">
        <v>47</v>
      </c>
      <c r="C19" s="1" t="s">
        <v>69</v>
      </c>
      <c r="D19" s="1" t="s">
        <v>73</v>
      </c>
      <c r="E19" s="2">
        <v>15</v>
      </c>
      <c r="F19" s="2">
        <v>27</v>
      </c>
    </row>
    <row r="20" spans="1:11" x14ac:dyDescent="0.25">
      <c r="A20" s="1" t="s">
        <v>15</v>
      </c>
      <c r="B20" s="1" t="s">
        <v>48</v>
      </c>
      <c r="C20" s="1" t="s">
        <v>70</v>
      </c>
      <c r="D20" s="1" t="s">
        <v>75</v>
      </c>
      <c r="E20" s="2">
        <v>13</v>
      </c>
      <c r="F20" s="2">
        <v>24</v>
      </c>
    </row>
    <row r="21" spans="1:11" x14ac:dyDescent="0.25">
      <c r="A21" s="1" t="s">
        <v>16</v>
      </c>
      <c r="B21" s="1" t="s">
        <v>49</v>
      </c>
      <c r="C21" s="1" t="s">
        <v>69</v>
      </c>
      <c r="D21" s="1" t="s">
        <v>75</v>
      </c>
      <c r="E21" s="2">
        <v>1</v>
      </c>
      <c r="F21" s="2">
        <v>28</v>
      </c>
    </row>
    <row r="22" spans="1:11" x14ac:dyDescent="0.25">
      <c r="A22" s="1" t="s">
        <v>17</v>
      </c>
      <c r="B22" s="1" t="s">
        <v>50</v>
      </c>
      <c r="C22" s="1" t="s">
        <v>69</v>
      </c>
      <c r="D22" s="1" t="s">
        <v>72</v>
      </c>
      <c r="E22" s="2">
        <v>4</v>
      </c>
      <c r="F22" s="2">
        <v>24</v>
      </c>
    </row>
    <row r="23" spans="1:11" x14ac:dyDescent="0.25">
      <c r="A23" s="1" t="s">
        <v>18</v>
      </c>
      <c r="B23" s="1" t="s">
        <v>51</v>
      </c>
      <c r="C23" s="1" t="s">
        <v>69</v>
      </c>
      <c r="D23" s="1" t="s">
        <v>71</v>
      </c>
      <c r="E23" s="2">
        <v>3</v>
      </c>
      <c r="F23" s="2">
        <v>20</v>
      </c>
    </row>
    <row r="24" spans="1:11" x14ac:dyDescent="0.25">
      <c r="A24" s="1" t="s">
        <v>19</v>
      </c>
      <c r="B24" s="1" t="s">
        <v>52</v>
      </c>
      <c r="C24" s="1" t="s">
        <v>70</v>
      </c>
      <c r="D24" s="1" t="s">
        <v>76</v>
      </c>
      <c r="E24" s="2">
        <v>15</v>
      </c>
      <c r="F24" s="2">
        <v>20</v>
      </c>
    </row>
    <row r="25" spans="1:11" x14ac:dyDescent="0.25">
      <c r="A25" s="1" t="s">
        <v>19</v>
      </c>
      <c r="B25" s="1" t="s">
        <v>53</v>
      </c>
      <c r="C25" s="1" t="s">
        <v>70</v>
      </c>
      <c r="D25" s="1" t="s">
        <v>71</v>
      </c>
      <c r="E25" s="2">
        <v>14</v>
      </c>
      <c r="F25" s="2">
        <v>19</v>
      </c>
    </row>
    <row r="26" spans="1:11" x14ac:dyDescent="0.25">
      <c r="A26" s="1" t="s">
        <v>20</v>
      </c>
      <c r="B26" s="1" t="s">
        <v>54</v>
      </c>
      <c r="C26" s="1" t="s">
        <v>69</v>
      </c>
      <c r="D26" s="1" t="s">
        <v>71</v>
      </c>
      <c r="E26" s="2">
        <v>2</v>
      </c>
      <c r="F26" s="2">
        <v>29</v>
      </c>
      <c r="H26" s="3" t="s">
        <v>81</v>
      </c>
      <c r="I26" s="3" t="s">
        <v>82</v>
      </c>
      <c r="J26" s="3" t="s">
        <v>83</v>
      </c>
    </row>
    <row r="27" spans="1:11" x14ac:dyDescent="0.25">
      <c r="A27" s="1" t="s">
        <v>21</v>
      </c>
      <c r="B27" s="1" t="s">
        <v>55</v>
      </c>
      <c r="C27" s="1" t="s">
        <v>70</v>
      </c>
      <c r="D27" s="1" t="s">
        <v>76</v>
      </c>
      <c r="E27" s="2">
        <v>3</v>
      </c>
      <c r="F27" s="2">
        <v>18</v>
      </c>
      <c r="H27" s="1">
        <f>MAX(F10:F43)</f>
        <v>29</v>
      </c>
      <c r="I27" s="1">
        <f>MIN(F10:F43)</f>
        <v>18</v>
      </c>
      <c r="J27" s="1">
        <f>AVERAGE(F10:F43)</f>
        <v>23.058823529411764</v>
      </c>
    </row>
    <row r="28" spans="1:11" x14ac:dyDescent="0.25">
      <c r="A28" s="1" t="s">
        <v>22</v>
      </c>
      <c r="B28" s="1" t="s">
        <v>54</v>
      </c>
      <c r="C28" s="1" t="s">
        <v>69</v>
      </c>
      <c r="D28" s="1" t="s">
        <v>71</v>
      </c>
      <c r="E28" s="2">
        <v>3</v>
      </c>
      <c r="F28" s="2">
        <v>24</v>
      </c>
    </row>
    <row r="29" spans="1:11" x14ac:dyDescent="0.25">
      <c r="A29" s="1" t="s">
        <v>23</v>
      </c>
      <c r="B29" s="1" t="s">
        <v>56</v>
      </c>
      <c r="C29" s="1" t="s">
        <v>70</v>
      </c>
      <c r="D29" s="1" t="s">
        <v>73</v>
      </c>
      <c r="E29" s="2">
        <v>3</v>
      </c>
      <c r="F29" s="2">
        <v>21</v>
      </c>
    </row>
    <row r="30" spans="1:11" x14ac:dyDescent="0.25">
      <c r="A30" s="1" t="s">
        <v>24</v>
      </c>
      <c r="B30" s="1" t="s">
        <v>57</v>
      </c>
      <c r="C30" s="1" t="s">
        <v>69</v>
      </c>
      <c r="D30" s="1" t="s">
        <v>75</v>
      </c>
      <c r="E30" s="2">
        <v>2</v>
      </c>
      <c r="F30" s="2">
        <v>29</v>
      </c>
      <c r="H30" s="3" t="s">
        <v>69</v>
      </c>
      <c r="I30" s="3" t="s">
        <v>70</v>
      </c>
    </row>
    <row r="31" spans="1:11" x14ac:dyDescent="0.25">
      <c r="A31" s="1" t="s">
        <v>25</v>
      </c>
      <c r="B31" s="1" t="s">
        <v>58</v>
      </c>
      <c r="C31" s="1" t="s">
        <v>69</v>
      </c>
      <c r="D31" s="1" t="s">
        <v>71</v>
      </c>
      <c r="E31" s="2">
        <v>6</v>
      </c>
      <c r="F31" s="2">
        <v>29</v>
      </c>
      <c r="H31" s="1">
        <v>24</v>
      </c>
      <c r="I31" s="1">
        <v>10</v>
      </c>
    </row>
    <row r="32" spans="1:11" x14ac:dyDescent="0.25">
      <c r="A32" s="1" t="s">
        <v>26</v>
      </c>
      <c r="B32" s="1" t="s">
        <v>59</v>
      </c>
      <c r="C32" s="1" t="s">
        <v>70</v>
      </c>
      <c r="D32" s="1" t="s">
        <v>74</v>
      </c>
      <c r="E32" s="2">
        <v>11</v>
      </c>
      <c r="F32" s="2">
        <v>24</v>
      </c>
    </row>
    <row r="33" spans="1:6" x14ac:dyDescent="0.25">
      <c r="A33" s="1" t="s">
        <v>27</v>
      </c>
      <c r="B33" s="1" t="s">
        <v>60</v>
      </c>
      <c r="C33" s="1" t="s">
        <v>69</v>
      </c>
      <c r="D33" s="1" t="s">
        <v>71</v>
      </c>
      <c r="E33" s="2">
        <v>5</v>
      </c>
      <c r="F33" s="2">
        <v>22</v>
      </c>
    </row>
    <row r="34" spans="1:6" x14ac:dyDescent="0.25">
      <c r="A34" s="1" t="s">
        <v>28</v>
      </c>
      <c r="B34" s="1" t="s">
        <v>61</v>
      </c>
      <c r="C34" s="1" t="s">
        <v>69</v>
      </c>
      <c r="D34" s="1" t="s">
        <v>76</v>
      </c>
      <c r="E34" s="2">
        <v>8</v>
      </c>
      <c r="F34" s="2">
        <v>18</v>
      </c>
    </row>
    <row r="35" spans="1:6" x14ac:dyDescent="0.25">
      <c r="A35" s="1" t="s">
        <v>29</v>
      </c>
      <c r="B35" s="1" t="s">
        <v>62</v>
      </c>
      <c r="C35" s="1" t="s">
        <v>69</v>
      </c>
      <c r="D35" s="1" t="s">
        <v>71</v>
      </c>
      <c r="E35" s="2">
        <v>6</v>
      </c>
      <c r="F35" s="2">
        <v>25</v>
      </c>
    </row>
    <row r="36" spans="1:6" x14ac:dyDescent="0.25">
      <c r="A36" s="1" t="s">
        <v>30</v>
      </c>
      <c r="B36" s="1" t="s">
        <v>63</v>
      </c>
      <c r="C36" s="1" t="s">
        <v>69</v>
      </c>
      <c r="D36" s="1" t="s">
        <v>71</v>
      </c>
      <c r="E36" s="2">
        <v>7</v>
      </c>
      <c r="F36" s="2">
        <v>26</v>
      </c>
    </row>
    <row r="37" spans="1:6" x14ac:dyDescent="0.25">
      <c r="A37" s="1" t="s">
        <v>31</v>
      </c>
      <c r="B37" s="1" t="s">
        <v>64</v>
      </c>
      <c r="C37" s="1" t="s">
        <v>70</v>
      </c>
      <c r="D37" s="1" t="s">
        <v>71</v>
      </c>
      <c r="E37" s="2">
        <v>4</v>
      </c>
      <c r="F37" s="2">
        <v>22</v>
      </c>
    </row>
    <row r="38" spans="1:6" x14ac:dyDescent="0.25">
      <c r="A38" s="1" t="s">
        <v>32</v>
      </c>
      <c r="B38" s="1" t="s">
        <v>63</v>
      </c>
      <c r="C38" s="1" t="s">
        <v>69</v>
      </c>
      <c r="D38" s="1" t="s">
        <v>73</v>
      </c>
      <c r="E38" s="2">
        <v>3</v>
      </c>
      <c r="F38" s="2">
        <v>21</v>
      </c>
    </row>
    <row r="39" spans="1:6" x14ac:dyDescent="0.25">
      <c r="A39" s="1" t="s">
        <v>33</v>
      </c>
      <c r="B39" s="1" t="s">
        <v>65</v>
      </c>
      <c r="C39" s="1" t="s">
        <v>69</v>
      </c>
      <c r="D39" s="1" t="s">
        <v>71</v>
      </c>
      <c r="E39" s="2">
        <v>18</v>
      </c>
      <c r="F39" s="2">
        <v>21</v>
      </c>
    </row>
    <row r="40" spans="1:6" x14ac:dyDescent="0.25">
      <c r="A40" s="1" t="s">
        <v>34</v>
      </c>
      <c r="B40" s="1" t="s">
        <v>66</v>
      </c>
      <c r="C40" s="1" t="s">
        <v>70</v>
      </c>
      <c r="D40" s="1" t="s">
        <v>71</v>
      </c>
      <c r="E40" s="2">
        <v>7</v>
      </c>
      <c r="F40" s="2">
        <v>24</v>
      </c>
    </row>
    <row r="41" spans="1:6" x14ac:dyDescent="0.25">
      <c r="A41" s="1" t="s">
        <v>35</v>
      </c>
      <c r="B41" s="1" t="s">
        <v>67</v>
      </c>
      <c r="C41" s="1" t="s">
        <v>69</v>
      </c>
      <c r="D41" s="1" t="s">
        <v>72</v>
      </c>
      <c r="E41" s="2">
        <v>6</v>
      </c>
      <c r="F41" s="2">
        <v>29</v>
      </c>
    </row>
    <row r="42" spans="1:6" x14ac:dyDescent="0.25">
      <c r="A42" s="1" t="s">
        <v>36</v>
      </c>
      <c r="B42" s="1" t="s">
        <v>68</v>
      </c>
      <c r="C42" s="1" t="s">
        <v>69</v>
      </c>
      <c r="D42" s="1" t="s">
        <v>71</v>
      </c>
      <c r="E42" s="2">
        <v>6</v>
      </c>
      <c r="F42" s="2">
        <v>23</v>
      </c>
    </row>
    <row r="43" spans="1:6" x14ac:dyDescent="0.25">
      <c r="A43" s="1" t="s">
        <v>37</v>
      </c>
      <c r="B43" s="1" t="s">
        <v>63</v>
      </c>
      <c r="C43" s="1" t="s">
        <v>69</v>
      </c>
      <c r="D43" s="1" t="s">
        <v>76</v>
      </c>
      <c r="E43" s="2">
        <v>2</v>
      </c>
      <c r="F43" s="2">
        <v>20</v>
      </c>
    </row>
  </sheetData>
  <conditionalFormatting sqref="C10:C4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ntainsText" dxfId="0" priority="1" operator="containsText" text="M">
      <formula>NOT(ISERROR(SEARCH("M",C10)))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studenteprova</dc:creator>
  <cp:lastModifiedBy>studenteprova</cp:lastModifiedBy>
  <cp:lastPrinted>2018-01-25T07:47:42Z</cp:lastPrinted>
  <dcterms:created xsi:type="dcterms:W3CDTF">2018-01-25T07:09:57Z</dcterms:created>
  <dcterms:modified xsi:type="dcterms:W3CDTF">2018-01-25T09:37:26Z</dcterms:modified>
</cp:coreProperties>
</file>